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0"/>
  </bookViews>
  <sheets>
    <sheet name="AD9835 18F" sheetId="1" r:id="rId1"/>
  </sheets>
  <externalReferences>
    <externalReference r:id="rId4"/>
    <externalReference r:id="rId5"/>
  </externalReferences>
  <definedNames>
    <definedName name="_32_bits">'AD9835 18F'!$C$4</definedName>
    <definedName name="bin24_bits">'[1]DDS  C18 18F 10MHz'!$S$16</definedName>
    <definedName name="Cons_DDS">'[1]DDS  C18 18F 10MHz'!$T$4</definedName>
    <definedName name="const_Freq">'AD9835 18F'!$C$5</definedName>
    <definedName name="duree_cycle">'[1]DDS  C18 18F 10MHz'!$G$55</definedName>
    <definedName name="Freq_desiree">'[1]DDS  C18 18F 20MHz '!$T$28</definedName>
    <definedName name="freqHz">'[1]DDS  C18 18F 10MHz'!$E$54</definedName>
    <definedName name="Nb_cycles_instruc">'[1]DDS  C18 18F 10MHz'!$U$7</definedName>
    <definedName name="nb_pas_DAC">'[1]DDS  C18 18F 10MHz'!$V$7</definedName>
    <definedName name="nb_sinusoides">'[1]DDS  C18 18F 10MHz'!$S$9</definedName>
    <definedName name="Nboucles">'[1]DDS  C18 18F 10MHz'!$F$54</definedName>
    <definedName name="nombre">'[1]DDS  C18 18F 10MHz'!$S$7</definedName>
    <definedName name="Periode">'[1]DDS  C18 18F 10MHz'!$W$7</definedName>
    <definedName name="Periode_1_F">'[1]DDS  C18 18F 10MHz'!#REF!</definedName>
    <definedName name="Quartz_AD">'AD9835 18F'!$C$3</definedName>
    <definedName name="quartzMhz">'[1]DDS  C18 18F 10MHz'!$T$7</definedName>
    <definedName name="Tr_de_boucle">'[1]DDS  C18 18F 10MHz'!$X$7</definedName>
    <definedName name="zone1">'[1]DDS  C18 18F 10MHz'!$J$3:$K$23</definedName>
  </definedNames>
  <calcPr fullCalcOnLoad="1"/>
</workbook>
</file>

<file path=xl/sharedStrings.xml><?xml version="1.0" encoding="utf-8"?>
<sst xmlns="http://schemas.openxmlformats.org/spreadsheetml/2006/main" count="41" uniqueCount="39">
  <si>
    <t>MAJ: 03/10/2011</t>
  </si>
  <si>
    <t>Quartz_AD</t>
  </si>
  <si>
    <t>Hz</t>
  </si>
  <si>
    <t xml:space="preserve"> +5V</t>
  </si>
  <si>
    <t>Gnd</t>
  </si>
  <si>
    <t>32 bits</t>
  </si>
  <si>
    <t>const_Freq</t>
  </si>
  <si>
    <t>Accumulateur</t>
  </si>
  <si>
    <t>Hex</t>
  </si>
  <si>
    <t>50MHz</t>
  </si>
  <si>
    <t>000064A9</t>
  </si>
  <si>
    <t>output</t>
  </si>
  <si>
    <t>000D1B71</t>
  </si>
  <si>
    <t>1,2V</t>
  </si>
  <si>
    <t>00346DC5</t>
  </si>
  <si>
    <t>00418937</t>
  </si>
  <si>
    <t>0083126E</t>
  </si>
  <si>
    <t>028F5C28</t>
  </si>
  <si>
    <t>051EB851</t>
  </si>
  <si>
    <t>DDS</t>
  </si>
  <si>
    <t>0A3D70A3</t>
  </si>
  <si>
    <t>19999999</t>
  </si>
  <si>
    <t>33333333</t>
  </si>
  <si>
    <t>4CCCCCCC</t>
  </si>
  <si>
    <t>66666666</t>
  </si>
  <si>
    <t>7FFFFFAA</t>
  </si>
  <si>
    <t>consigne</t>
  </si>
  <si>
    <t>Accu</t>
  </si>
  <si>
    <t>hexa</t>
  </si>
  <si>
    <t>Tx</t>
  </si>
  <si>
    <t>RS232 interface</t>
  </si>
  <si>
    <t>RX</t>
  </si>
  <si>
    <t>FREQ</t>
  </si>
  <si>
    <t>Amplitude</t>
  </si>
  <si>
    <t>20 log (U/U(f))</t>
  </si>
  <si>
    <t>C18 MPLAB V8,63</t>
  </si>
  <si>
    <t>18F258_DDS_AD9835_LCD3310_Rs232_111003.c</t>
  </si>
  <si>
    <t>F Mini</t>
  </si>
  <si>
    <t>F Maxi</t>
  </si>
</sst>
</file>

<file path=xl/styles.xml><?xml version="1.0" encoding="utf-8"?>
<styleSheet xmlns="http://schemas.openxmlformats.org/spreadsheetml/2006/main">
  <numFmts count="9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#,##0\ _F"/>
    <numFmt numFmtId="174" formatCode="0.0%"/>
    <numFmt numFmtId="175" formatCode="0.000"/>
    <numFmt numFmtId="176" formatCode="0.00000"/>
    <numFmt numFmtId="177" formatCode="0.0"/>
    <numFmt numFmtId="178" formatCode="#,##0.0"/>
    <numFmt numFmtId="179" formatCode="#,##0.000"/>
    <numFmt numFmtId="180" formatCode="#,##0.0000"/>
    <numFmt numFmtId="181" formatCode="0.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General_)"/>
    <numFmt numFmtId="191" formatCode="0.00E+00_)"/>
    <numFmt numFmtId="192" formatCode="0.0_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0.000E+00_)"/>
    <numFmt numFmtId="205" formatCode="#,##0_);\(#,##0\)"/>
    <numFmt numFmtId="206" formatCode="0.0000000"/>
    <numFmt numFmtId="207" formatCode="000,000"/>
    <numFmt numFmtId="208" formatCode="00_00_00"/>
    <numFmt numFmtId="209" formatCode="00\^00\^\l00"/>
    <numFmt numFmtId="210" formatCode="0##&quot;/&quot;000&quot; &quot;00&quot; &quot;00"/>
    <numFmt numFmtId="211" formatCode="#,##0\ _€"/>
    <numFmt numFmtId="212" formatCode="0.00000000"/>
    <numFmt numFmtId="213" formatCode="0.00;\us"/>
    <numFmt numFmtId="214" formatCode="0.00;&quot;uS&quot;"/>
    <numFmt numFmtId="215" formatCode="0.00&quot;uS&quot;"/>
    <numFmt numFmtId="216" formatCode="_-* #,##0.0\ _F_-;\-* #,##0.0\ _F_-;_-* &quot;-&quot;??\ _F_-;_-@_-"/>
    <numFmt numFmtId="217" formatCode="0.0;[Red]\-0.00"/>
    <numFmt numFmtId="218" formatCode="0.0;[Red]\-0.0"/>
    <numFmt numFmtId="219" formatCode="0.00&quot;mA&quot;"/>
    <numFmt numFmtId="220" formatCode="0.00\V"/>
    <numFmt numFmtId="221" formatCode="0.0\V"/>
    <numFmt numFmtId="222" formatCode="0\V"/>
    <numFmt numFmtId="223" formatCode="0\°\C"/>
    <numFmt numFmtId="224" formatCode="0.0000000000"/>
    <numFmt numFmtId="225" formatCode="0.00000000000"/>
    <numFmt numFmtId="226" formatCode="0.000000000"/>
    <numFmt numFmtId="227" formatCode="0.000%"/>
    <numFmt numFmtId="228" formatCode="&quot;$&quot;#,##0_);\(&quot;$&quot;#,##0\)"/>
    <numFmt numFmtId="229" formatCode="&quot;$&quot;#,##0_);[Red]\(&quot;$&quot;#,##0\)"/>
    <numFmt numFmtId="230" formatCode="&quot;$&quot;#,##0.00_);\(&quot;$&quot;#,##0.00\)"/>
    <numFmt numFmtId="231" formatCode="&quot;$&quot;#,##0.00_);[Red]\(&quot;$&quot;#,##0.00\)"/>
    <numFmt numFmtId="232" formatCode="_(&quot;$&quot;* #,##0_);_(&quot;$&quot;* \(#,##0\);_(&quot;$&quot;* &quot;-&quot;_);_(@_)"/>
    <numFmt numFmtId="233" formatCode="_(* #,##0_);_(* \(#,##0\);_(* &quot;-&quot;_);_(@_)"/>
    <numFmt numFmtId="234" formatCode="_(&quot;$&quot;* #,##0.00_);_(&quot;$&quot;* \(#,##0.00\);_(&quot;$&quot;* &quot;-&quot;??_);_(@_)"/>
    <numFmt numFmtId="235" formatCode="_(* #,##0.00_);_(* \(#,##0.00\);_(* &quot;-&quot;??_);_(@_)"/>
    <numFmt numFmtId="236" formatCode="0.000&quot;uS&quot;"/>
    <numFmt numFmtId="237" formatCode="0.0&quot;uS&quot;"/>
    <numFmt numFmtId="238" formatCode="0.000000E+00;\➸"/>
    <numFmt numFmtId="239" formatCode="0.000000E+00;&quot;€&quot;"/>
    <numFmt numFmtId="240" formatCode="0.00000E+00;&quot;€&quot;"/>
    <numFmt numFmtId="241" formatCode="0.0000E+00;&quot;€&quot;"/>
    <numFmt numFmtId="242" formatCode="0.000E+00;&quot;€&quot;"/>
    <numFmt numFmtId="243" formatCode="0.00E+00;&quot;€&quot;"/>
    <numFmt numFmtId="244" formatCode="0.0E+00;&quot;€&quot;"/>
    <numFmt numFmtId="245" formatCode="0E+00;&quot;€&quot;"/>
    <numFmt numFmtId="246" formatCode="#,##0.0\ _€"/>
    <numFmt numFmtId="247" formatCode="#,##0.00\ _€"/>
    <numFmt numFmtId="248" formatCode="#,##0.000\ _€"/>
    <numFmt numFmtId="249" formatCode="#,##0.0000\ _€"/>
    <numFmt numFmtId="250" formatCode="#,##0.00000\ _€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Courier"/>
      <family val="3"/>
    </font>
    <font>
      <b/>
      <sz val="12"/>
      <name val="Arial"/>
      <family val="2"/>
    </font>
    <font>
      <b/>
      <i/>
      <sz val="10"/>
      <color indexed="12"/>
      <name val="Comic Sans MS"/>
      <family val="4"/>
    </font>
    <font>
      <b/>
      <sz val="16"/>
      <name val="Arial"/>
      <family val="2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0" fontId="3" fillId="0" borderId="0">
      <alignment/>
      <protection/>
    </xf>
    <xf numFmtId="19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211" fontId="4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211" fontId="4" fillId="0" borderId="2" xfId="0" applyNumberFormat="1" applyFont="1" applyBorder="1" applyAlignment="1">
      <alignment/>
    </xf>
    <xf numFmtId="211" fontId="4" fillId="0" borderId="1" xfId="0" applyNumberFormat="1" applyFont="1" applyBorder="1" applyAlignment="1">
      <alignment/>
    </xf>
    <xf numFmtId="181" fontId="4" fillId="3" borderId="3" xfId="0" applyNumberFormat="1" applyFont="1" applyFill="1" applyBorder="1" applyAlignment="1">
      <alignment horizontal="center"/>
    </xf>
    <xf numFmtId="181" fontId="6" fillId="0" borderId="0" xfId="0" applyNumberFormat="1" applyFont="1" applyBorder="1" applyAlignment="1">
      <alignment/>
    </xf>
    <xf numFmtId="211" fontId="4" fillId="0" borderId="0" xfId="0" applyNumberFormat="1" applyFont="1" applyBorder="1" applyAlignment="1">
      <alignment/>
    </xf>
    <xf numFmtId="2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1" fontId="0" fillId="4" borderId="0" xfId="0" applyNumberFormat="1" applyFill="1" applyAlignment="1">
      <alignment/>
    </xf>
    <xf numFmtId="211" fontId="0" fillId="3" borderId="0" xfId="0" applyNumberFormat="1" applyFill="1" applyAlignment="1">
      <alignment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211" fontId="0" fillId="0" borderId="0" xfId="0" applyNumberFormat="1" applyAlignment="1">
      <alignment horizontal="center"/>
    </xf>
    <xf numFmtId="211" fontId="0" fillId="4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11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9" fillId="0" borderId="0" xfId="0" applyFont="1" applyAlignment="1">
      <alignment/>
    </xf>
    <xf numFmtId="21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50" fontId="0" fillId="0" borderId="0" xfId="0" applyNumberFormat="1" applyAlignment="1">
      <alignment/>
    </xf>
    <xf numFmtId="246" fontId="0" fillId="4" borderId="0" xfId="0" applyNumberFormat="1" applyFill="1" applyAlignment="1">
      <alignment/>
    </xf>
  </cellXfs>
  <cellStyles count="42">
    <cellStyle name="Normal" xfId="0"/>
    <cellStyle name="Hyperlink" xfId="15"/>
    <cellStyle name="Followed Hyperlink" xfId="16"/>
    <cellStyle name="Comma" xfId="17"/>
    <cellStyle name="Comma [0]" xfId="18"/>
    <cellStyle name="Milliers [0]_Classeur1" xfId="19"/>
    <cellStyle name="Milliers [0]_DDS_2011.xls Graphique 1" xfId="20"/>
    <cellStyle name="Milliers [0]_Hall_Mesure_I_" xfId="21"/>
    <cellStyle name="Milliers [0]_PIC_calculs.xls Graphique 1" xfId="22"/>
    <cellStyle name="Milliers [0]_PWM" xfId="23"/>
    <cellStyle name="Milliers [0]_PWM_calculs" xfId="24"/>
    <cellStyle name="Milliers [0]_RTCC" xfId="25"/>
    <cellStyle name="Milliers [0]_TableGenerator" xfId="26"/>
    <cellStyle name="Milliers_Classeur1" xfId="27"/>
    <cellStyle name="Milliers_DDS_2011.xls Graphique 1" xfId="28"/>
    <cellStyle name="Milliers_Hall_Mesure_I_" xfId="29"/>
    <cellStyle name="Milliers_PIC_calculs.xls Graphique 1" xfId="30"/>
    <cellStyle name="Milliers_PWM" xfId="31"/>
    <cellStyle name="Milliers_PWM_calculs" xfId="32"/>
    <cellStyle name="Milliers_RTCC" xfId="33"/>
    <cellStyle name="Milliers_TableGenerator" xfId="34"/>
    <cellStyle name="Currency" xfId="35"/>
    <cellStyle name="Currency [0]" xfId="36"/>
    <cellStyle name="Monétaire [0]_Classeur1" xfId="37"/>
    <cellStyle name="Monétaire [0]_DDS_2011.xls Graphique 1" xfId="38"/>
    <cellStyle name="Monétaire [0]_Hall_Mesure_I_" xfId="39"/>
    <cellStyle name="Monétaire [0]_PIC_calculs.xls Graphique 1" xfId="40"/>
    <cellStyle name="Monétaire [0]_PWM" xfId="41"/>
    <cellStyle name="Monétaire [0]_PWM_calculs" xfId="42"/>
    <cellStyle name="Monétaire [0]_RTCC" xfId="43"/>
    <cellStyle name="Monétaire [0]_TableGenerator" xfId="44"/>
    <cellStyle name="Monétaire_Classeur1" xfId="45"/>
    <cellStyle name="Monétaire_DDS_2011.xls Graphique 1" xfId="46"/>
    <cellStyle name="Monétaire_Hall_Mesure_I_" xfId="47"/>
    <cellStyle name="Monétaire_PIC_calculs.xls Graphique 1" xfId="48"/>
    <cellStyle name="Monétaire_PWM" xfId="49"/>
    <cellStyle name="Monétaire_PWM_calculs" xfId="50"/>
    <cellStyle name="Monétaire_RTCC" xfId="51"/>
    <cellStyle name="Monétaire_TableGenerator" xfId="52"/>
    <cellStyle name="Normal_PWM" xfId="53"/>
    <cellStyle name="Normal_RTCC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Amplitude Vs Freq</a:t>
            </a:r>
          </a:p>
        </c:rich>
      </c:tx>
      <c:layout>
        <c:manualLayout>
          <c:xMode val="factor"/>
          <c:yMode val="factor"/>
          <c:x val="0.2185"/>
          <c:y val="0.59525"/>
        </c:manualLayout>
      </c:layout>
    </c:title>
    <c:plotArea>
      <c:layout>
        <c:manualLayout>
          <c:xMode val="edge"/>
          <c:yMode val="edge"/>
          <c:x val="0.01325"/>
          <c:y val="0.0295"/>
          <c:w val="0.9735"/>
          <c:h val="0.943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'AD9835 18F'!$B$34:$B$39</c:f>
              <c:numCache/>
            </c:numRef>
          </c:xVal>
          <c:yVal>
            <c:numRef>
              <c:f>'AD9835 18F'!$D$34:$D$39</c:f>
              <c:numCache/>
            </c:numRef>
          </c:yVal>
          <c:smooth val="1"/>
        </c:ser>
        <c:axId val="20285858"/>
        <c:axId val="48354995"/>
      </c:scatterChart>
      <c:valAx>
        <c:axId val="20285858"/>
        <c:scaling>
          <c:orientation val="minMax"/>
          <c:max val="4000000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48354995"/>
        <c:crosses val="autoZero"/>
        <c:crossBetween val="midCat"/>
        <c:dispUnits/>
        <c:majorUnit val="500000"/>
        <c:minorUnit val="100000"/>
      </c:valAx>
      <c:valAx>
        <c:axId val="48354995"/>
        <c:scaling>
          <c:orientation val="minMax"/>
          <c:min val="-8"/>
        </c:scaling>
        <c:axPos val="l"/>
        <c:majorGridlines>
          <c:spPr>
            <a:ln w="3175">
              <a:solidFill>
                <a:srgbClr val="33996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midCat"/>
        <c:dispUnits/>
        <c:majorUnit val="0.55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</cdr:y>
    </cdr:from>
    <cdr:to>
      <cdr:x>0.034</cdr:x>
      <cdr:y>0.942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19450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DB</a:t>
          </a:r>
        </a:p>
      </cdr:txBody>
    </cdr:sp>
  </cdr:relSizeAnchor>
  <cdr:relSizeAnchor xmlns:cdr="http://schemas.openxmlformats.org/drawingml/2006/chartDrawing">
    <cdr:from>
      <cdr:x>0.859</cdr:x>
      <cdr:y>0.24425</cdr:y>
    </cdr:from>
    <cdr:to>
      <cdr:x>0.9075</cdr:x>
      <cdr:y>0.29925</cdr:y>
    </cdr:to>
    <cdr:sp>
      <cdr:nvSpPr>
        <cdr:cNvPr id="2" name="TextBox 2"/>
        <cdr:cNvSpPr txBox="1">
          <a:spLocks noChangeArrowheads="1"/>
        </cdr:cNvSpPr>
      </cdr:nvSpPr>
      <cdr:spPr>
        <a:xfrm>
          <a:off x="6248400" y="885825"/>
          <a:ext cx="352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Freq</a:t>
          </a:r>
        </a:p>
      </cdr:txBody>
    </cdr:sp>
  </cdr:relSizeAnchor>
  <cdr:relSizeAnchor xmlns:cdr="http://schemas.openxmlformats.org/drawingml/2006/chartDrawing">
    <cdr:from>
      <cdr:x>0.0755</cdr:x>
      <cdr:y>0.45025</cdr:y>
    </cdr:from>
    <cdr:to>
      <cdr:x>0.654</cdr:x>
      <cdr:y>0.45025</cdr:y>
    </cdr:to>
    <cdr:sp>
      <cdr:nvSpPr>
        <cdr:cNvPr id="3" name="Line 3"/>
        <cdr:cNvSpPr>
          <a:spLocks/>
        </cdr:cNvSpPr>
      </cdr:nvSpPr>
      <cdr:spPr>
        <a:xfrm>
          <a:off x="542925" y="1628775"/>
          <a:ext cx="421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0.016</cdr:y>
    </cdr:from>
    <cdr:to>
      <cdr:x>0.654</cdr:x>
      <cdr:y>0.45025</cdr:y>
    </cdr:to>
    <cdr:sp>
      <cdr:nvSpPr>
        <cdr:cNvPr id="4" name="Line 4"/>
        <cdr:cNvSpPr>
          <a:spLocks/>
        </cdr:cNvSpPr>
      </cdr:nvSpPr>
      <cdr:spPr>
        <a:xfrm flipV="1">
          <a:off x="4752975" y="57150"/>
          <a:ext cx="0" cy="1581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0</xdr:rowOff>
    </xdr:from>
    <xdr:to>
      <xdr:col>1</xdr:col>
      <xdr:colOff>771525</xdr:colOff>
      <xdr:row>28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76225" y="4581525"/>
          <a:ext cx="857250" cy="619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133350</xdr:rowOff>
    </xdr:from>
    <xdr:to>
      <xdr:col>9</xdr:col>
      <xdr:colOff>57150</xdr:colOff>
      <xdr:row>33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5038725"/>
          <a:ext cx="24003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18F258</a:t>
          </a:r>
        </a:p>
      </xdr:txBody>
    </xdr:sp>
    <xdr:clientData/>
  </xdr:twoCellAnchor>
  <xdr:twoCellAnchor editAs="oneCell">
    <xdr:from>
      <xdr:col>5</xdr:col>
      <xdr:colOff>552450</xdr:colOff>
      <xdr:row>3</xdr:row>
      <xdr:rowOff>19050</xdr:rowOff>
    </xdr:from>
    <xdr:to>
      <xdr:col>11</xdr:col>
      <xdr:colOff>581025</xdr:colOff>
      <xdr:row>23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23875"/>
          <a:ext cx="44481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76200</xdr:rowOff>
    </xdr:from>
    <xdr:to>
      <xdr:col>10</xdr:col>
      <xdr:colOff>628650</xdr:colOff>
      <xdr:row>25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8763000" y="433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23</xdr:row>
      <xdr:rowOff>57150</xdr:rowOff>
    </xdr:from>
    <xdr:to>
      <xdr:col>10</xdr:col>
      <xdr:colOff>333375</xdr:colOff>
      <xdr:row>25</xdr:row>
      <xdr:rowOff>47625</xdr:rowOff>
    </xdr:to>
    <xdr:sp>
      <xdr:nvSpPr>
        <xdr:cNvPr id="5" name="Line 5"/>
        <xdr:cNvSpPr>
          <a:spLocks/>
        </xdr:cNvSpPr>
      </xdr:nvSpPr>
      <xdr:spPr>
        <a:xfrm>
          <a:off x="8467725" y="4314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161925</xdr:rowOff>
    </xdr:from>
    <xdr:to>
      <xdr:col>8</xdr:col>
      <xdr:colOff>152400</xdr:colOff>
      <xdr:row>4</xdr:row>
      <xdr:rowOff>38100</xdr:rowOff>
    </xdr:to>
    <xdr:sp>
      <xdr:nvSpPr>
        <xdr:cNvPr id="6" name="Line 6"/>
        <xdr:cNvSpPr>
          <a:spLocks/>
        </xdr:cNvSpPr>
      </xdr:nvSpPr>
      <xdr:spPr>
        <a:xfrm flipV="1">
          <a:off x="6410325" y="323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</xdr:row>
      <xdr:rowOff>142875</xdr:rowOff>
    </xdr:from>
    <xdr:to>
      <xdr:col>9</xdr:col>
      <xdr:colOff>104775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7477125" y="304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</xdr:row>
      <xdr:rowOff>161925</xdr:rowOff>
    </xdr:from>
    <xdr:to>
      <xdr:col>8</xdr:col>
      <xdr:colOff>571500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6829425" y="323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</xdr:row>
      <xdr:rowOff>0</xdr:rowOff>
    </xdr:from>
    <xdr:to>
      <xdr:col>9</xdr:col>
      <xdr:colOff>733425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6153150" y="333375"/>
          <a:ext cx="1952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12</xdr:col>
      <xdr:colOff>533400</xdr:colOff>
      <xdr:row>25</xdr:row>
      <xdr:rowOff>57150</xdr:rowOff>
    </xdr:to>
    <xdr:sp>
      <xdr:nvSpPr>
        <xdr:cNvPr id="10" name="Line 10"/>
        <xdr:cNvSpPr>
          <a:spLocks/>
        </xdr:cNvSpPr>
      </xdr:nvSpPr>
      <xdr:spPr>
        <a:xfrm flipV="1">
          <a:off x="8153400" y="4629150"/>
          <a:ext cx="2038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10</xdr:row>
      <xdr:rowOff>57150</xdr:rowOff>
    </xdr:from>
    <xdr:to>
      <xdr:col>13</xdr:col>
      <xdr:colOff>133350</xdr:colOff>
      <xdr:row>10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9563100" y="18288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12</xdr:row>
      <xdr:rowOff>85725</xdr:rowOff>
    </xdr:from>
    <xdr:to>
      <xdr:col>12</xdr:col>
      <xdr:colOff>333375</xdr:colOff>
      <xdr:row>14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9839325" y="2257425"/>
          <a:ext cx="152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66675</xdr:rowOff>
    </xdr:from>
    <xdr:to>
      <xdr:col>12</xdr:col>
      <xdr:colOff>266700</xdr:colOff>
      <xdr:row>12</xdr:row>
      <xdr:rowOff>66675</xdr:rowOff>
    </xdr:to>
    <xdr:sp>
      <xdr:nvSpPr>
        <xdr:cNvPr id="13" name="Line 13"/>
        <xdr:cNvSpPr>
          <a:spLocks/>
        </xdr:cNvSpPr>
      </xdr:nvSpPr>
      <xdr:spPr>
        <a:xfrm flipV="1">
          <a:off x="9925050" y="1838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12</xdr:col>
      <xdr:colOff>285750</xdr:colOff>
      <xdr:row>25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9944100" y="25812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104775</xdr:rowOff>
    </xdr:from>
    <xdr:to>
      <xdr:col>7</xdr:col>
      <xdr:colOff>628650</xdr:colOff>
      <xdr:row>3</xdr:row>
      <xdr:rowOff>104775</xdr:rowOff>
    </xdr:to>
    <xdr:sp>
      <xdr:nvSpPr>
        <xdr:cNvPr id="15" name="Line 15"/>
        <xdr:cNvSpPr>
          <a:spLocks/>
        </xdr:cNvSpPr>
      </xdr:nvSpPr>
      <xdr:spPr>
        <a:xfrm flipH="1" flipV="1">
          <a:off x="5534025" y="609600"/>
          <a:ext cx="6286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</xdr:row>
      <xdr:rowOff>95250</xdr:rowOff>
    </xdr:from>
    <xdr:to>
      <xdr:col>7</xdr:col>
      <xdr:colOff>619125</xdr:colOff>
      <xdr:row>4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6153150" y="600075"/>
          <a:ext cx="0" cy="2000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85725</xdr:rowOff>
    </xdr:from>
    <xdr:to>
      <xdr:col>7</xdr:col>
      <xdr:colOff>704850</xdr:colOff>
      <xdr:row>27</xdr:row>
      <xdr:rowOff>133350</xdr:rowOff>
    </xdr:to>
    <xdr:sp>
      <xdr:nvSpPr>
        <xdr:cNvPr id="17" name="Line 17"/>
        <xdr:cNvSpPr>
          <a:spLocks/>
        </xdr:cNvSpPr>
      </xdr:nvSpPr>
      <xdr:spPr>
        <a:xfrm flipV="1">
          <a:off x="6238875" y="4505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24</xdr:row>
      <xdr:rowOff>95250</xdr:rowOff>
    </xdr:from>
    <xdr:to>
      <xdr:col>7</xdr:col>
      <xdr:colOff>333375</xdr:colOff>
      <xdr:row>27</xdr:row>
      <xdr:rowOff>133350</xdr:rowOff>
    </xdr:to>
    <xdr:sp>
      <xdr:nvSpPr>
        <xdr:cNvPr id="18" name="Line 18"/>
        <xdr:cNvSpPr>
          <a:spLocks/>
        </xdr:cNvSpPr>
      </xdr:nvSpPr>
      <xdr:spPr>
        <a:xfrm flipV="1">
          <a:off x="5867400" y="4514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7</xdr:col>
      <xdr:colOff>0</xdr:colOff>
      <xdr:row>27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5534025" y="44767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23</xdr:row>
      <xdr:rowOff>38100</xdr:rowOff>
    </xdr:from>
    <xdr:to>
      <xdr:col>8</xdr:col>
      <xdr:colOff>133350</xdr:colOff>
      <xdr:row>24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53150" y="42957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247650</xdr:colOff>
      <xdr:row>23</xdr:row>
      <xdr:rowOff>66675</xdr:rowOff>
    </xdr:from>
    <xdr:to>
      <xdr:col>7</xdr:col>
      <xdr:colOff>523875</xdr:colOff>
      <xdr:row>24</xdr:row>
      <xdr:rowOff>114300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81675" y="43243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504825</xdr:colOff>
      <xdr:row>23</xdr:row>
      <xdr:rowOff>38100</xdr:rowOff>
    </xdr:from>
    <xdr:to>
      <xdr:col>7</xdr:col>
      <xdr:colOff>123825</xdr:colOff>
      <xdr:row>24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34025" y="4295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104775</xdr:colOff>
      <xdr:row>2</xdr:row>
      <xdr:rowOff>133350</xdr:rowOff>
    </xdr:from>
    <xdr:to>
      <xdr:col>8</xdr:col>
      <xdr:colOff>381000</xdr:colOff>
      <xdr:row>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362700" y="4667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295275</xdr:colOff>
      <xdr:row>3</xdr:row>
      <xdr:rowOff>123825</xdr:rowOff>
    </xdr:from>
    <xdr:to>
      <xdr:col>7</xdr:col>
      <xdr:colOff>571500</xdr:colOff>
      <xdr:row>4</xdr:row>
      <xdr:rowOff>161925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829300" y="6286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66675</xdr:colOff>
      <xdr:row>8</xdr:row>
      <xdr:rowOff>161925</xdr:rowOff>
    </xdr:from>
    <xdr:to>
      <xdr:col>6</xdr:col>
      <xdr:colOff>342900</xdr:colOff>
      <xdr:row>9</xdr:row>
      <xdr:rowOff>180975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095875" y="153352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361950</xdr:colOff>
      <xdr:row>7</xdr:row>
      <xdr:rowOff>0</xdr:rowOff>
    </xdr:from>
    <xdr:to>
      <xdr:col>6</xdr:col>
      <xdr:colOff>28575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483870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3</xdr:row>
      <xdr:rowOff>123825</xdr:rowOff>
    </xdr:from>
    <xdr:to>
      <xdr:col>9</xdr:col>
      <xdr:colOff>666750</xdr:colOff>
      <xdr:row>4</xdr:row>
      <xdr:rowOff>133350</xdr:rowOff>
    </xdr:to>
    <xdr:sp>
      <xdr:nvSpPr>
        <xdr:cNvPr id="27" name="Line 27"/>
        <xdr:cNvSpPr>
          <a:spLocks/>
        </xdr:cNvSpPr>
      </xdr:nvSpPr>
      <xdr:spPr>
        <a:xfrm flipV="1">
          <a:off x="8039100" y="628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3</xdr:row>
      <xdr:rowOff>114300</xdr:rowOff>
    </xdr:from>
    <xdr:to>
      <xdr:col>11</xdr:col>
      <xdr:colOff>19050</xdr:colOff>
      <xdr:row>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8048625" y="6191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104775</xdr:rowOff>
    </xdr:from>
    <xdr:to>
      <xdr:col>11</xdr:col>
      <xdr:colOff>0</xdr:colOff>
      <xdr:row>4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8896350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38100</xdr:rowOff>
    </xdr:from>
    <xdr:to>
      <xdr:col>10</xdr:col>
      <xdr:colOff>314325</xdr:colOff>
      <xdr:row>24</xdr:row>
      <xdr:rowOff>85725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8172450" y="42957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666750</xdr:colOff>
      <xdr:row>23</xdr:row>
      <xdr:rowOff>9525</xdr:rowOff>
    </xdr:from>
    <xdr:to>
      <xdr:col>11</xdr:col>
      <xdr:colOff>180975</xdr:colOff>
      <xdr:row>24</xdr:row>
      <xdr:rowOff>57150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8801100" y="42672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628650</xdr:colOff>
      <xdr:row>28</xdr:row>
      <xdr:rowOff>19050</xdr:rowOff>
    </xdr:from>
    <xdr:to>
      <xdr:col>8</xdr:col>
      <xdr:colOff>276225</xdr:colOff>
      <xdr:row>29</xdr:row>
      <xdr:rowOff>57150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62675" y="50863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RC3</a:t>
          </a:r>
        </a:p>
      </xdr:txBody>
    </xdr:sp>
    <xdr:clientData/>
  </xdr:twoCellAnchor>
  <xdr:twoCellAnchor>
    <xdr:from>
      <xdr:col>7</xdr:col>
      <xdr:colOff>171450</xdr:colOff>
      <xdr:row>28</xdr:row>
      <xdr:rowOff>19050</xdr:rowOff>
    </xdr:from>
    <xdr:to>
      <xdr:col>7</xdr:col>
      <xdr:colOff>581025</xdr:colOff>
      <xdr:row>29</xdr:row>
      <xdr:rowOff>57150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05475" y="50863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RC4</a:t>
          </a:r>
        </a:p>
      </xdr:txBody>
    </xdr:sp>
    <xdr:clientData/>
  </xdr:twoCellAnchor>
  <xdr:twoCellAnchor>
    <xdr:from>
      <xdr:col>6</xdr:col>
      <xdr:colOff>504825</xdr:colOff>
      <xdr:row>28</xdr:row>
      <xdr:rowOff>28575</xdr:rowOff>
    </xdr:from>
    <xdr:to>
      <xdr:col>7</xdr:col>
      <xdr:colOff>190500</xdr:colOff>
      <xdr:row>29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534025" y="5095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RC5</a:t>
          </a:r>
        </a:p>
      </xdr:txBody>
    </xdr:sp>
    <xdr:clientData/>
  </xdr:twoCellAnchor>
  <xdr:oneCellAnchor>
    <xdr:from>
      <xdr:col>7</xdr:col>
      <xdr:colOff>142875</xdr:colOff>
      <xdr:row>34</xdr:row>
      <xdr:rowOff>57150</xdr:rowOff>
    </xdr:from>
    <xdr:ext cx="438150" cy="190500"/>
    <xdr:sp>
      <xdr:nvSpPr>
        <xdr:cNvPr id="35" name="TextBox 35"/>
        <xdr:cNvSpPr txBox="1">
          <a:spLocks noChangeArrowheads="1"/>
        </xdr:cNvSpPr>
      </xdr:nvSpPr>
      <xdr:spPr>
        <a:xfrm>
          <a:off x="5676900" y="6105525"/>
          <a:ext cx="4381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10Mhz</a:t>
          </a:r>
        </a:p>
      </xdr:txBody>
    </xdr:sp>
    <xdr:clientData/>
  </xdr:oneCellAnchor>
  <xdr:twoCellAnchor>
    <xdr:from>
      <xdr:col>5</xdr:col>
      <xdr:colOff>552450</xdr:colOff>
      <xdr:row>29</xdr:row>
      <xdr:rowOff>28575</xdr:rowOff>
    </xdr:from>
    <xdr:to>
      <xdr:col>6</xdr:col>
      <xdr:colOff>333375</xdr:colOff>
      <xdr:row>30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029200" y="52578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RC6</a:t>
          </a:r>
        </a:p>
      </xdr:txBody>
    </xdr:sp>
    <xdr:clientData/>
  </xdr:twoCellAnchor>
  <xdr:twoCellAnchor>
    <xdr:from>
      <xdr:col>5</xdr:col>
      <xdr:colOff>552450</xdr:colOff>
      <xdr:row>30</xdr:row>
      <xdr:rowOff>152400</xdr:rowOff>
    </xdr:from>
    <xdr:to>
      <xdr:col>6</xdr:col>
      <xdr:colOff>390525</xdr:colOff>
      <xdr:row>32</xdr:row>
      <xdr:rowOff>28575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029200" y="55435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RC7</a:t>
          </a:r>
        </a:p>
      </xdr:txBody>
    </xdr:sp>
    <xdr:clientData/>
  </xdr:twoCellAnchor>
  <xdr:twoCellAnchor>
    <xdr:from>
      <xdr:col>5</xdr:col>
      <xdr:colOff>104775</xdr:colOff>
      <xdr:row>29</xdr:row>
      <xdr:rowOff>123825</xdr:rowOff>
    </xdr:from>
    <xdr:to>
      <xdr:col>5</xdr:col>
      <xdr:colOff>552450</xdr:colOff>
      <xdr:row>29</xdr:row>
      <xdr:rowOff>123825</xdr:rowOff>
    </xdr:to>
    <xdr:sp>
      <xdr:nvSpPr>
        <xdr:cNvPr id="38" name="Line 38"/>
        <xdr:cNvSpPr>
          <a:spLocks/>
        </xdr:cNvSpPr>
      </xdr:nvSpPr>
      <xdr:spPr>
        <a:xfrm flipH="1">
          <a:off x="4581525" y="5353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31</xdr:row>
      <xdr:rowOff>76200</xdr:rowOff>
    </xdr:from>
    <xdr:to>
      <xdr:col>5</xdr:col>
      <xdr:colOff>552450</xdr:colOff>
      <xdr:row>31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591050" y="562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6210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0</xdr:rowOff>
    </xdr:from>
    <xdr:to>
      <xdr:col>7</xdr:col>
      <xdr:colOff>133350</xdr:colOff>
      <xdr:row>35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5562600" y="6210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33</xdr:row>
      <xdr:rowOff>104775</xdr:rowOff>
    </xdr:from>
    <xdr:to>
      <xdr:col>7</xdr:col>
      <xdr:colOff>723900</xdr:colOff>
      <xdr:row>35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6257925" y="5991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114300</xdr:rowOff>
    </xdr:from>
    <xdr:to>
      <xdr:col>7</xdr:col>
      <xdr:colOff>19050</xdr:colOff>
      <xdr:row>35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553075" y="6000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43</xdr:row>
      <xdr:rowOff>0</xdr:rowOff>
    </xdr:from>
    <xdr:to>
      <xdr:col>3</xdr:col>
      <xdr:colOff>914400</xdr:colOff>
      <xdr:row>57</xdr:row>
      <xdr:rowOff>19050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562850"/>
          <a:ext cx="30956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8</xdr:row>
      <xdr:rowOff>47625</xdr:rowOff>
    </xdr:from>
    <xdr:to>
      <xdr:col>5</xdr:col>
      <xdr:colOff>552450</xdr:colOff>
      <xdr:row>8</xdr:row>
      <xdr:rowOff>47625</xdr:rowOff>
    </xdr:to>
    <xdr:sp>
      <xdr:nvSpPr>
        <xdr:cNvPr id="45" name="Line 45"/>
        <xdr:cNvSpPr>
          <a:spLocks/>
        </xdr:cNvSpPr>
      </xdr:nvSpPr>
      <xdr:spPr>
        <a:xfrm flipH="1" flipV="1">
          <a:off x="4867275" y="1419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38100</xdr:rowOff>
    </xdr:from>
    <xdr:to>
      <xdr:col>5</xdr:col>
      <xdr:colOff>400050</xdr:colOff>
      <xdr:row>9</xdr:row>
      <xdr:rowOff>190500</xdr:rowOff>
    </xdr:to>
    <xdr:sp>
      <xdr:nvSpPr>
        <xdr:cNvPr id="46" name="Line 46"/>
        <xdr:cNvSpPr>
          <a:spLocks/>
        </xdr:cNvSpPr>
      </xdr:nvSpPr>
      <xdr:spPr>
        <a:xfrm>
          <a:off x="4876800" y="14097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85725</xdr:rowOff>
    </xdr:from>
    <xdr:to>
      <xdr:col>5</xdr:col>
      <xdr:colOff>514350</xdr:colOff>
      <xdr:row>10</xdr:row>
      <xdr:rowOff>47625</xdr:rowOff>
    </xdr:to>
    <xdr:sp>
      <xdr:nvSpPr>
        <xdr:cNvPr id="47" name="Line 47"/>
        <xdr:cNvSpPr>
          <a:spLocks/>
        </xdr:cNvSpPr>
      </xdr:nvSpPr>
      <xdr:spPr>
        <a:xfrm flipV="1">
          <a:off x="4772025" y="1657350"/>
          <a:ext cx="219075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30</xdr:row>
      <xdr:rowOff>57150</xdr:rowOff>
    </xdr:from>
    <xdr:to>
      <xdr:col>4</xdr:col>
      <xdr:colOff>85725</xdr:colOff>
      <xdr:row>30</xdr:row>
      <xdr:rowOff>57150</xdr:rowOff>
    </xdr:to>
    <xdr:sp>
      <xdr:nvSpPr>
        <xdr:cNvPr id="48" name="Line 48"/>
        <xdr:cNvSpPr>
          <a:spLocks/>
        </xdr:cNvSpPr>
      </xdr:nvSpPr>
      <xdr:spPr>
        <a:xfrm>
          <a:off x="942975" y="54483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133350</xdr:rowOff>
    </xdr:from>
    <xdr:to>
      <xdr:col>1</xdr:col>
      <xdr:colOff>581025</xdr:colOff>
      <xdr:row>30</xdr:row>
      <xdr:rowOff>66675</xdr:rowOff>
    </xdr:to>
    <xdr:sp>
      <xdr:nvSpPr>
        <xdr:cNvPr id="49" name="Line 49"/>
        <xdr:cNvSpPr>
          <a:spLocks/>
        </xdr:cNvSpPr>
      </xdr:nvSpPr>
      <xdr:spPr>
        <a:xfrm>
          <a:off x="942975" y="5200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44</xdr:row>
      <xdr:rowOff>38100</xdr:rowOff>
    </xdr:from>
    <xdr:to>
      <xdr:col>13</xdr:col>
      <xdr:colOff>571500</xdr:colOff>
      <xdr:row>66</xdr:row>
      <xdr:rowOff>114300</xdr:rowOff>
    </xdr:to>
    <xdr:graphicFrame>
      <xdr:nvGraphicFramePr>
        <xdr:cNvPr id="50" name="Chart 50"/>
        <xdr:cNvGraphicFramePr/>
      </xdr:nvGraphicFramePr>
      <xdr:xfrm>
        <a:off x="3714750" y="7762875"/>
        <a:ext cx="727710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352425</xdr:colOff>
      <xdr:row>27</xdr:row>
      <xdr:rowOff>47625</xdr:rowOff>
    </xdr:from>
    <xdr:to>
      <xdr:col>13</xdr:col>
      <xdr:colOff>428625</xdr:colOff>
      <xdr:row>41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4953000"/>
          <a:ext cx="3124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_datas\DDS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9835 18F"/>
      <sheetName val="DDS  C18 18F 20MHz "/>
      <sheetName val="Mesures reelles"/>
      <sheetName val="Test Progr 60"/>
      <sheetName val="Test Progr 500"/>
      <sheetName val="DDS  C18 18F 10MHz"/>
    </sheetNames>
    <sheetDataSet>
      <sheetData sheetId="1">
        <row r="28">
          <cell r="T28">
            <v>40000</v>
          </cell>
        </row>
      </sheetData>
      <sheetData sheetId="5">
        <row r="3">
          <cell r="J3">
            <v>0</v>
          </cell>
          <cell r="K3" t="str">
            <v>0</v>
          </cell>
        </row>
        <row r="4">
          <cell r="J4">
            <v>1</v>
          </cell>
          <cell r="K4" t="str">
            <v>1</v>
          </cell>
          <cell r="T4">
            <v>117440</v>
          </cell>
        </row>
        <row r="5">
          <cell r="J5">
            <v>2</v>
          </cell>
          <cell r="K5" t="str">
            <v>2</v>
          </cell>
        </row>
        <row r="6">
          <cell r="J6">
            <v>3</v>
          </cell>
          <cell r="K6" t="str">
            <v>3</v>
          </cell>
        </row>
        <row r="7">
          <cell r="J7">
            <v>4</v>
          </cell>
          <cell r="K7" t="str">
            <v>4</v>
          </cell>
          <cell r="S7">
            <v>117440</v>
          </cell>
          <cell r="T7">
            <v>10</v>
          </cell>
          <cell r="U7">
            <v>35</v>
          </cell>
          <cell r="V7">
            <v>128</v>
          </cell>
          <cell r="W7">
            <v>0.4</v>
          </cell>
          <cell r="X7">
            <v>14</v>
          </cell>
        </row>
        <row r="8">
          <cell r="J8">
            <v>5</v>
          </cell>
          <cell r="K8" t="str">
            <v>5</v>
          </cell>
        </row>
        <row r="9">
          <cell r="J9">
            <v>6</v>
          </cell>
          <cell r="K9" t="str">
            <v>6</v>
          </cell>
          <cell r="S9">
            <v>2</v>
          </cell>
        </row>
        <row r="10">
          <cell r="J10">
            <v>7</v>
          </cell>
          <cell r="K10" t="str">
            <v>7</v>
          </cell>
        </row>
        <row r="11">
          <cell r="J11">
            <v>8</v>
          </cell>
          <cell r="K11" t="str">
            <v>8</v>
          </cell>
        </row>
        <row r="12">
          <cell r="J12">
            <v>9</v>
          </cell>
          <cell r="K12" t="str">
            <v>9</v>
          </cell>
        </row>
        <row r="13">
          <cell r="J13">
            <v>10</v>
          </cell>
          <cell r="K13" t="str">
            <v>A</v>
          </cell>
        </row>
        <row r="14">
          <cell r="J14">
            <v>11</v>
          </cell>
          <cell r="K14" t="str">
            <v>B</v>
          </cell>
        </row>
        <row r="15">
          <cell r="J15">
            <v>12</v>
          </cell>
          <cell r="K15" t="str">
            <v>C</v>
          </cell>
        </row>
        <row r="16">
          <cell r="J16">
            <v>13</v>
          </cell>
          <cell r="K16" t="str">
            <v>D</v>
          </cell>
          <cell r="S16">
            <v>16777216</v>
          </cell>
        </row>
        <row r="17">
          <cell r="J17">
            <v>14</v>
          </cell>
          <cell r="K17" t="str">
            <v>E</v>
          </cell>
        </row>
        <row r="18">
          <cell r="J18">
            <v>15</v>
          </cell>
          <cell r="K18" t="str">
            <v>F</v>
          </cell>
        </row>
        <row r="54">
          <cell r="E54">
            <v>35</v>
          </cell>
          <cell r="F54">
            <v>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Fonctions et procédures VBA"/>
      <sheetName val="Loc Table"/>
    </sheetNames>
    <definedNames>
      <definedName name="Dec2He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5.421875" style="0" customWidth="1"/>
    <col min="2" max="2" width="14.8515625" style="0" customWidth="1"/>
    <col min="3" max="3" width="16.7109375" style="0" customWidth="1"/>
    <col min="4" max="4" width="13.8515625" style="0" customWidth="1"/>
    <col min="5" max="5" width="16.28125" style="0" customWidth="1"/>
    <col min="6" max="6" width="8.28125" style="0" customWidth="1"/>
    <col min="7" max="7" width="7.57421875" style="0" customWidth="1"/>
    <col min="8" max="8" width="10.8515625" style="0" customWidth="1"/>
    <col min="9" max="9" width="16.7109375" style="0" customWidth="1"/>
  </cols>
  <sheetData>
    <row r="1" ht="12.75">
      <c r="A1" t="s">
        <v>0</v>
      </c>
    </row>
    <row r="2" ht="13.5" thickBot="1"/>
    <row r="3" spans="2:11" ht="13.5" thickBot="1">
      <c r="B3" s="1" t="s">
        <v>1</v>
      </c>
      <c r="C3" s="2">
        <v>5000000</v>
      </c>
      <c r="D3" s="3" t="s">
        <v>2</v>
      </c>
      <c r="G3" s="4" t="s">
        <v>3</v>
      </c>
      <c r="K3" t="s">
        <v>4</v>
      </c>
    </row>
    <row r="4" spans="2:4" ht="13.5" thickBot="1">
      <c r="B4" s="1" t="s">
        <v>5</v>
      </c>
      <c r="C4" s="5">
        <f>2^32</f>
        <v>4294967296</v>
      </c>
      <c r="D4" s="3"/>
    </row>
    <row r="5" spans="2:5" ht="13.5" thickBot="1">
      <c r="B5" s="6" t="s">
        <v>6</v>
      </c>
      <c r="C5" s="7">
        <f>_32_bits/Quartz_AD</f>
        <v>858.9934592</v>
      </c>
      <c r="D5" s="8">
        <v>85.89934592</v>
      </c>
      <c r="E5" s="9"/>
    </row>
    <row r="6" ht="12.75">
      <c r="C6" s="10"/>
    </row>
    <row r="7" spans="2:6" ht="12.75">
      <c r="B7" s="11" t="s">
        <v>2</v>
      </c>
      <c r="C7" t="s">
        <v>7</v>
      </c>
      <c r="D7" s="12" t="s">
        <v>8</v>
      </c>
      <c r="F7" s="13" t="s">
        <v>9</v>
      </c>
    </row>
    <row r="8" spans="2:14" ht="15.75">
      <c r="B8" s="33">
        <v>0.1</v>
      </c>
      <c r="C8" s="15">
        <f aca="true" t="shared" si="0" ref="C8:C20">B8*_32_bits/Quartz_AD</f>
        <v>85.89934592</v>
      </c>
      <c r="D8" s="16" t="str">
        <f>[2]!Dec2Hex(C8,8)</f>
        <v>00000055</v>
      </c>
      <c r="E8" t="s">
        <v>10</v>
      </c>
      <c r="N8" t="s">
        <v>11</v>
      </c>
    </row>
    <row r="9" spans="2:14" ht="15.75">
      <c r="B9" s="14">
        <v>1</v>
      </c>
      <c r="C9" s="15">
        <f t="shared" si="0"/>
        <v>858.9934592</v>
      </c>
      <c r="D9" s="16" t="str">
        <f>[2]!Dec2Hex(C9,8)</f>
        <v>0000035A</v>
      </c>
      <c r="E9" t="s">
        <v>12</v>
      </c>
      <c r="N9" t="s">
        <v>13</v>
      </c>
    </row>
    <row r="10" spans="2:5" ht="15.75">
      <c r="B10" s="14">
        <v>100</v>
      </c>
      <c r="C10" s="15">
        <f t="shared" si="0"/>
        <v>85899.34592</v>
      </c>
      <c r="D10" s="16" t="str">
        <f>[2]!Dec2Hex(C10,8)</f>
        <v>00014F8B</v>
      </c>
      <c r="E10" t="s">
        <v>14</v>
      </c>
    </row>
    <row r="11" spans="2:5" ht="15.75">
      <c r="B11" s="14">
        <v>1000</v>
      </c>
      <c r="C11" s="15">
        <f t="shared" si="0"/>
        <v>858993.4592</v>
      </c>
      <c r="D11" s="16" t="str">
        <f>[2]!Dec2Hex(C11,8)</f>
        <v>000D1B71</v>
      </c>
      <c r="E11" t="s">
        <v>15</v>
      </c>
    </row>
    <row r="12" spans="2:5" ht="15.75">
      <c r="B12" s="14">
        <v>10000</v>
      </c>
      <c r="C12" s="15">
        <f t="shared" si="0"/>
        <v>8589934.592</v>
      </c>
      <c r="D12" s="16" t="str">
        <f>[2]!Dec2Hex(C12,8)</f>
        <v>0083126E</v>
      </c>
      <c r="E12" t="s">
        <v>16</v>
      </c>
    </row>
    <row r="13" spans="2:5" ht="15.75">
      <c r="B13" s="14">
        <v>100000</v>
      </c>
      <c r="C13" s="15">
        <f t="shared" si="0"/>
        <v>85899345.92</v>
      </c>
      <c r="D13" s="16" t="str">
        <f>[2]!Dec2Hex(C13,8)</f>
        <v>051EB851</v>
      </c>
      <c r="E13" t="s">
        <v>17</v>
      </c>
    </row>
    <row r="14" spans="2:13" ht="15.75">
      <c r="B14" s="14">
        <v>1000000</v>
      </c>
      <c r="C14" s="15">
        <f t="shared" si="0"/>
        <v>858993459.2</v>
      </c>
      <c r="D14" s="16" t="str">
        <f>[2]!Dec2Hex(C14,8)</f>
        <v>33333333</v>
      </c>
      <c r="E14" t="s">
        <v>18</v>
      </c>
      <c r="F14" s="17" t="s">
        <v>19</v>
      </c>
      <c r="M14">
        <v>300</v>
      </c>
    </row>
    <row r="15" spans="2:6" ht="15.75">
      <c r="B15" s="14">
        <v>2000000</v>
      </c>
      <c r="C15" s="15">
        <f t="shared" si="0"/>
        <v>1717986918.4</v>
      </c>
      <c r="D15" s="16" t="str">
        <f>[2]!Dec2Hex(C15,8)</f>
        <v>66666666</v>
      </c>
      <c r="E15" t="s">
        <v>20</v>
      </c>
      <c r="F15" s="17">
        <v>9835</v>
      </c>
    </row>
    <row r="16" spans="2:5" ht="15.75">
      <c r="B16" s="14">
        <v>5000000</v>
      </c>
      <c r="C16" s="15">
        <f t="shared" si="0"/>
        <v>4294967296</v>
      </c>
      <c r="D16" s="16" t="e">
        <f>[2]!Dec2Hex(C16,8)</f>
        <v>#NUM!</v>
      </c>
      <c r="E16" t="s">
        <v>21</v>
      </c>
    </row>
    <row r="17" spans="2:5" ht="15.75">
      <c r="B17" s="14">
        <v>10000000</v>
      </c>
      <c r="C17" s="15">
        <f t="shared" si="0"/>
        <v>8589934592</v>
      </c>
      <c r="D17" s="16" t="e">
        <f>[2]!Dec2Hex(C17,8)</f>
        <v>#NUM!</v>
      </c>
      <c r="E17" t="s">
        <v>22</v>
      </c>
    </row>
    <row r="18" spans="2:5" ht="15.75">
      <c r="B18" s="14">
        <v>15000000</v>
      </c>
      <c r="C18" s="15">
        <f t="shared" si="0"/>
        <v>12884901888</v>
      </c>
      <c r="D18" s="16" t="e">
        <f>[2]!Dec2Hex(C18,8)</f>
        <v>#NUM!</v>
      </c>
      <c r="E18" t="s">
        <v>23</v>
      </c>
    </row>
    <row r="19" spans="2:5" ht="15.75">
      <c r="B19" s="14">
        <v>20000000</v>
      </c>
      <c r="C19" s="15">
        <f t="shared" si="0"/>
        <v>17179869184</v>
      </c>
      <c r="D19" s="16" t="e">
        <f>[2]!Dec2Hex(C19,8)</f>
        <v>#NUM!</v>
      </c>
      <c r="E19" t="s">
        <v>24</v>
      </c>
    </row>
    <row r="20" spans="2:5" ht="15.75">
      <c r="B20" s="14">
        <v>24999999</v>
      </c>
      <c r="C20" s="15">
        <f t="shared" si="0"/>
        <v>21474835621.006542</v>
      </c>
      <c r="D20" s="16" t="e">
        <f>[2]!Dec2Hex(C20,8)</f>
        <v>#NUM!</v>
      </c>
      <c r="E20" t="s">
        <v>25</v>
      </c>
    </row>
    <row r="21" spans="2:4" ht="12.75">
      <c r="B21" s="18"/>
      <c r="C21" s="10"/>
      <c r="D21" s="12"/>
    </row>
    <row r="22" spans="2:4" ht="12.75">
      <c r="B22" s="18"/>
      <c r="C22" s="32"/>
      <c r="D22" s="12"/>
    </row>
    <row r="23" spans="2:4" ht="12.75">
      <c r="B23" s="18" t="s">
        <v>37</v>
      </c>
      <c r="C23" s="32">
        <f>1/const_Freq</f>
        <v>0.0011641532182693481</v>
      </c>
      <c r="D23" s="12"/>
    </row>
    <row r="24" spans="2:4" ht="12.75">
      <c r="B24" s="18" t="s">
        <v>38</v>
      </c>
      <c r="C24" s="10">
        <f>_32_bits/const_Freq</f>
        <v>5000000</v>
      </c>
      <c r="D24" s="12"/>
    </row>
    <row r="25" spans="2:13" ht="12.75">
      <c r="B25" s="18"/>
      <c r="C25" s="10"/>
      <c r="D25" s="12"/>
      <c r="M25" t="s">
        <v>4</v>
      </c>
    </row>
    <row r="26" spans="2:4" ht="12.75">
      <c r="B26" s="18"/>
      <c r="C26" s="10"/>
      <c r="D26" s="12"/>
    </row>
    <row r="27" spans="2:4" ht="12.75">
      <c r="B27" s="12" t="s">
        <v>26</v>
      </c>
      <c r="C27" t="s">
        <v>27</v>
      </c>
      <c r="D27" s="12" t="s">
        <v>28</v>
      </c>
    </row>
    <row r="28" spans="2:4" ht="12.75">
      <c r="B28" s="19">
        <v>10000</v>
      </c>
      <c r="C28" s="15">
        <f>B28*const_Freq</f>
        <v>8589934.592</v>
      </c>
      <c r="D28" s="20" t="str">
        <f>[2]!Dec2Hex(C28,8)</f>
        <v>0083126E</v>
      </c>
    </row>
    <row r="29" ht="12.75">
      <c r="D29" s="12"/>
    </row>
    <row r="30" spans="4:5" ht="12.75">
      <c r="D30" s="12"/>
      <c r="E30" s="21" t="s">
        <v>29</v>
      </c>
    </row>
    <row r="31" ht="12.75">
      <c r="E31" s="21" t="s">
        <v>30</v>
      </c>
    </row>
    <row r="32" ht="13.5" thickBot="1">
      <c r="E32" s="21" t="s">
        <v>31</v>
      </c>
    </row>
    <row r="33" spans="2:4" ht="12.75">
      <c r="B33" s="22" t="s">
        <v>32</v>
      </c>
      <c r="C33" s="23" t="s">
        <v>33</v>
      </c>
      <c r="D33" s="24" t="s">
        <v>34</v>
      </c>
    </row>
    <row r="34" spans="2:4" ht="12.75">
      <c r="B34" s="25">
        <v>1</v>
      </c>
      <c r="C34" s="26">
        <v>5.5</v>
      </c>
      <c r="D34" s="27">
        <f aca="true" t="shared" si="1" ref="D34:D41">20*LOG(C34/5.5)</f>
        <v>0</v>
      </c>
    </row>
    <row r="35" spans="2:4" ht="12.75">
      <c r="B35" s="25">
        <v>2000</v>
      </c>
      <c r="C35" s="26">
        <v>5.5</v>
      </c>
      <c r="D35" s="27">
        <f t="shared" si="1"/>
        <v>0</v>
      </c>
    </row>
    <row r="36" spans="2:4" ht="12.75">
      <c r="B36" s="25">
        <v>20000</v>
      </c>
      <c r="C36" s="26">
        <v>5.5</v>
      </c>
      <c r="D36" s="27">
        <f t="shared" si="1"/>
        <v>0</v>
      </c>
    </row>
    <row r="37" spans="2:6" ht="12.75">
      <c r="B37" s="25">
        <v>200000</v>
      </c>
      <c r="C37" s="26">
        <v>5.5</v>
      </c>
      <c r="D37" s="27">
        <f t="shared" si="1"/>
        <v>0</v>
      </c>
      <c r="F37" t="s">
        <v>35</v>
      </c>
    </row>
    <row r="38" spans="2:6" ht="16.5">
      <c r="B38" s="25">
        <v>2000000</v>
      </c>
      <c r="C38" s="26">
        <v>4.5</v>
      </c>
      <c r="D38" s="27">
        <f t="shared" si="1"/>
        <v>-1.743003514378003</v>
      </c>
      <c r="F38" s="28" t="s">
        <v>36</v>
      </c>
    </row>
    <row r="39" spans="2:4" ht="12.75">
      <c r="B39" s="25">
        <v>4000000</v>
      </c>
      <c r="C39" s="26">
        <v>3</v>
      </c>
      <c r="D39" s="27">
        <f t="shared" si="1"/>
        <v>-5.264828695491629</v>
      </c>
    </row>
    <row r="40" spans="2:4" ht="12.75">
      <c r="B40" s="25">
        <v>8000000</v>
      </c>
      <c r="C40" s="26">
        <v>2</v>
      </c>
      <c r="D40" s="27">
        <f t="shared" si="1"/>
        <v>-8.786653876605254</v>
      </c>
    </row>
    <row r="41" spans="2:4" ht="13.5" thickBot="1">
      <c r="B41" s="29">
        <v>20000000</v>
      </c>
      <c r="C41" s="30">
        <v>1</v>
      </c>
      <c r="D41" s="31">
        <f t="shared" si="1"/>
        <v>-14.807253789884879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&amp;L&amp;F&amp;A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2011-10-03T14:12:28Z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